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30"/>
  <workbookPr/>
  <xr:revisionPtr revIDLastSave="0" documentId="8_{4309AFF6-032E-4C7B-B28F-5273F1F7E3AB}" xr6:coauthVersionLast="47" xr6:coauthVersionMax="47" xr10:uidLastSave="{00000000-0000-0000-0000-000000000000}"/>
  <bookViews>
    <workbookView xWindow="0" yWindow="0" windowWidth="0" windowHeight="0" firstSheet="5" activeTab="5" xr2:uid="{00000000-000D-0000-FFFF-FFFF00000000}"/>
  </bookViews>
  <sheets>
    <sheet name="How to Use" sheetId="2" r:id="rId1"/>
    <sheet name="Calculator" sheetId="1" r:id="rId2"/>
    <sheet name="US Benchmarks" sheetId="3" r:id="rId3"/>
    <sheet name="Gap Analysis" sheetId="4" r:id="rId4"/>
    <sheet name="ROI View" sheetId="5" r:id="rId5"/>
    <sheet name="Dashboard" sheetId="6" r:id="rId6"/>
  </sheets>
  <externalReferences>
    <externalReference r:id="rId7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" i="5" l="1"/>
  <c r="C6" i="4"/>
  <c r="E6" i="4" s="1"/>
  <c r="C5" i="4"/>
  <c r="E5" i="4" s="1"/>
  <c r="C4" i="4"/>
  <c r="E4" i="4" s="1"/>
  <c r="C3" i="4"/>
  <c r="E3" i="4" s="1"/>
  <c r="C2" i="4"/>
  <c r="E2" i="4" s="1"/>
  <c r="E13" i="1"/>
  <c r="E12" i="1"/>
  <c r="E11" i="1"/>
  <c r="E10" i="1"/>
  <c r="E9" i="1"/>
  <c r="E8" i="1"/>
  <c r="E7" i="1"/>
  <c r="E6" i="1"/>
  <c r="E5" i="1"/>
  <c r="E4" i="1"/>
  <c r="E3" i="1"/>
  <c r="E2" i="1"/>
  <c r="E15" i="1" s="1"/>
  <c r="B3" i="6" l="1"/>
  <c r="B3" i="5"/>
  <c r="B6" i="5" s="1"/>
  <c r="B6" i="4"/>
  <c r="D6" i="4" s="1"/>
  <c r="B5" i="4"/>
  <c r="D5" i="4" s="1"/>
  <c r="B4" i="4"/>
  <c r="D4" i="4" s="1"/>
  <c r="B3" i="4"/>
  <c r="D3" i="4" s="1"/>
  <c r="B2" i="4"/>
  <c r="D2" i="4" s="1"/>
</calcChain>
</file>

<file path=xl/sharedStrings.xml><?xml version="1.0" encoding="utf-8"?>
<sst xmlns="http://schemas.openxmlformats.org/spreadsheetml/2006/main" count="77" uniqueCount="60">
  <si>
    <t>How to Use This Hiring Cost Calculator</t>
  </si>
  <si>
    <t>1. Go to the 'Calculator' sheet and enter Input Values (hours, days, or quantities).</t>
  </si>
  <si>
    <t>2. Enter Unit Cost for each activity (cost per hour, day, or unit).</t>
  </si>
  <si>
    <t>3. The Total Cost column will auto-calculate for each activity.</t>
  </si>
  <si>
    <t>4. Total Hiring Cost is automatically calculated at the bottom.</t>
  </si>
  <si>
    <t>What is Calculated:</t>
  </si>
  <si>
    <t>- Total hiring cost including salary, recruitment, onboarding, and productivity loss.</t>
  </si>
  <si>
    <t>- Cost breakdown by each activity.</t>
  </si>
  <si>
    <t>- Comparison against US benchmarks in 'Gap Analysis'.</t>
  </si>
  <si>
    <t>- ROI and net value of the hire in 'ROI View'.</t>
  </si>
  <si>
    <t>How This Helps:</t>
  </si>
  <si>
    <t>- Identify hidden cost leaks in hiring.</t>
  </si>
  <si>
    <t>- Make data-driven hiring decisions.</t>
  </si>
  <si>
    <t>- Compare your hiring cost against industry benchmarks.</t>
  </si>
  <si>
    <t>- Evaluate hiring as a financial investment (ROI).</t>
  </si>
  <si>
    <t>- Support leadership and CFO-level decision making.</t>
  </si>
  <si>
    <t>Category</t>
  </si>
  <si>
    <t>Cost Component</t>
  </si>
  <si>
    <t>Input Value</t>
  </si>
  <si>
    <t>Unit Cost</t>
  </si>
  <si>
    <t>Total Cost</t>
  </si>
  <si>
    <t>Compensation</t>
  </si>
  <si>
    <t>Annual Salary</t>
  </si>
  <si>
    <t>Recruitment</t>
  </si>
  <si>
    <t>Job Ads / LinkedIn Ads</t>
  </si>
  <si>
    <t>Recruiter Fees</t>
  </si>
  <si>
    <t>Internal HR Cost (Hours)</t>
  </si>
  <si>
    <t>Interview</t>
  </si>
  <si>
    <t>Interview Panel Time (Hours)</t>
  </si>
  <si>
    <t>Candidate Travel / Logistics</t>
  </si>
  <si>
    <t>Onboarding</t>
  </si>
  <si>
    <t>Training Cost</t>
  </si>
  <si>
    <t>Onboarding HR Time</t>
  </si>
  <si>
    <t>Productivity Loss</t>
  </si>
  <si>
    <t>Time to Productivity (Days)</t>
  </si>
  <si>
    <t>Manager Oversight Time</t>
  </si>
  <si>
    <t>Technology</t>
  </si>
  <si>
    <t>Tools / Software Licenses</t>
  </si>
  <si>
    <t>Equipment Cost</t>
  </si>
  <si>
    <t>Total Hiring Cost</t>
  </si>
  <si>
    <t>Abacus Service Corporation</t>
  </si>
  <si>
    <t>Role</t>
  </si>
  <si>
    <t>Benchmark Cost (USD)</t>
  </si>
  <si>
    <t>Software Engineer</t>
  </si>
  <si>
    <t>Data Scientist</t>
  </si>
  <si>
    <t>Project Manager</t>
  </si>
  <si>
    <t>Customer Support Rep</t>
  </si>
  <si>
    <t>Sales Executive</t>
  </si>
  <si>
    <t>Your Hiring Cost</t>
  </si>
  <si>
    <t>Benchmark Cost</t>
  </si>
  <si>
    <t>Gap</t>
  </si>
  <si>
    <t>Gap %</t>
  </si>
  <si>
    <t>Hiring ROI View</t>
  </si>
  <si>
    <t>Metric</t>
  </si>
  <si>
    <t>Value</t>
  </si>
  <si>
    <t>Expected Annual Revenue from Hire</t>
  </si>
  <si>
    <t>Time to Productivity (Months)</t>
  </si>
  <si>
    <t>Adjusted Revenue Contribution</t>
  </si>
  <si>
    <t>Net Value</t>
  </si>
  <si>
    <t>Hiring Cost Dashboard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</si>
</sst>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b/>
      <sz val="11"/>
      <name val="Calibri"/>
    </font>
    <font>
      <b/>
      <sz val="14"/>
      <color theme="4"/>
      <name val="Calibri"/>
    </font>
    <font>
      <b/>
      <sz val="11"/>
      <color theme="4"/>
      <name val="Calibri"/>
    </font>
    <font>
      <sz val="11"/>
      <color theme="4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3" fillId="0" borderId="1" xfId="0" applyFont="1" applyBorder="1"/>
    <xf numFmtId="0" fontId="0" fillId="0" borderId="1" xfId="0" applyBorder="1"/>
    <xf numFmtId="0" fontId="2" fillId="0" borderId="1" xfId="0" applyFont="1" applyBorder="1"/>
    <xf numFmtId="0" fontId="5" fillId="0" borderId="1" xfId="0" applyFont="1" applyBorder="1"/>
    <xf numFmtId="0" fontId="4" fillId="0" borderId="1" xfId="0" applyFont="1" applyBorder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/>
            </a:pPr>
            <a:r>
              <a:rPr lang="en-US"/>
              <a:t>Cost Breakdown</a:t>
            </a:r>
          </a:p>
        </c:rich>
      </c:tx>
      <c:overlay val="1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spPr>
            <a:ln>
              <a:prstDash val="solid"/>
            </a:ln>
          </c:spPr>
          <c:invertIfNegative val="1"/>
          <c:cat>
            <c:strRef>
              <c:f>Calculator!$B$2:$B$13</c:f>
              <c:strCache>
                <c:ptCount val="12"/>
                <c:pt idx="0">
                  <c:v>Annual Salary</c:v>
                </c:pt>
                <c:pt idx="1">
                  <c:v>Job Ads / LinkedIn Ads</c:v>
                </c:pt>
                <c:pt idx="2">
                  <c:v>Recruiter Fees</c:v>
                </c:pt>
                <c:pt idx="3">
                  <c:v>Internal HR Cost (Hours)</c:v>
                </c:pt>
                <c:pt idx="4">
                  <c:v>Interview Panel Time (Hours)</c:v>
                </c:pt>
                <c:pt idx="5">
                  <c:v>Candidate Travel / Logistics</c:v>
                </c:pt>
                <c:pt idx="6">
                  <c:v>Training Cost</c:v>
                </c:pt>
                <c:pt idx="7">
                  <c:v>Onboarding HR Time</c:v>
                </c:pt>
                <c:pt idx="8">
                  <c:v>Time to Productivity (Days)</c:v>
                </c:pt>
                <c:pt idx="9">
                  <c:v>Manager Oversight Time</c:v>
                </c:pt>
                <c:pt idx="10">
                  <c:v>Tools / Software Licenses</c:v>
                </c:pt>
                <c:pt idx="11">
                  <c:v>Equipment Cost</c:v>
                </c:pt>
              </c:strCache>
            </c:strRef>
          </c:cat>
          <c:val>
            <c:numRef>
              <c:f>Calculator!$E$2:$E$13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1F-49DD-B610-6F2E11A581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catAx>
        <c:axId val="1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00"/>
        <c:crosses val="autoZero"/>
        <c:auto val="1"/>
        <c:lblAlgn val="ctr"/>
        <c:lblOffset val="100"/>
        <c:noMultiLvlLbl val="1"/>
      </c:catAx>
      <c:valAx>
        <c:axId val="100"/>
        <c:scaling>
          <c:orientation val="minMax"/>
        </c:scaling>
        <c:delete val="1"/>
        <c:axPos val="l"/>
        <c:majorGridlines/>
        <c:numFmt formatCode="General" sourceLinked="1"/>
        <c:majorTickMark val="none"/>
        <c:minorTickMark val="none"/>
        <c:tickLblPos val="nextTo"/>
        <c:crossAx val="1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3190875</xdr:colOff>
      <xdr:row>0</xdr:row>
      <xdr:rowOff>942975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D085CB8-FC2F-CC8A-7985-C29B569C58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190875" cy="9429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5</xdr:row>
      <xdr:rowOff>0</xdr:rowOff>
    </xdr:from>
    <xdr:ext cx="5400000" cy="270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enchmark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enchmarks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6"/>
  <sheetViews>
    <sheetView workbookViewId="0">
      <selection activeCell="F10" sqref="F10"/>
    </sheetView>
  </sheetViews>
  <sheetFormatPr defaultRowHeight="15"/>
  <cols>
    <col min="1" max="1" width="77.28515625" customWidth="1"/>
  </cols>
  <sheetData>
    <row r="1" spans="1:7" ht="76.5" customHeight="1">
      <c r="A1" s="10"/>
      <c r="B1" s="10"/>
      <c r="C1" s="10"/>
      <c r="D1" s="10"/>
      <c r="E1" s="10"/>
      <c r="F1" s="10"/>
      <c r="G1" s="10"/>
    </row>
    <row r="2" spans="1:7" ht="18.75">
      <c r="A2" s="7" t="s">
        <v>0</v>
      </c>
    </row>
    <row r="3" spans="1:7">
      <c r="A3" s="6"/>
    </row>
    <row r="4" spans="1:7">
      <c r="A4" s="6" t="s">
        <v>1</v>
      </c>
    </row>
    <row r="5" spans="1:7">
      <c r="A5" s="6" t="s">
        <v>2</v>
      </c>
    </row>
    <row r="6" spans="1:7">
      <c r="A6" s="6" t="s">
        <v>3</v>
      </c>
    </row>
    <row r="7" spans="1:7">
      <c r="A7" s="6" t="s">
        <v>4</v>
      </c>
    </row>
    <row r="8" spans="1:7">
      <c r="A8" s="6"/>
    </row>
    <row r="9" spans="1:7">
      <c r="A9" s="8" t="s">
        <v>5</v>
      </c>
    </row>
    <row r="10" spans="1:7">
      <c r="A10" s="6" t="s">
        <v>6</v>
      </c>
    </row>
    <row r="11" spans="1:7">
      <c r="A11" s="6" t="s">
        <v>7</v>
      </c>
    </row>
    <row r="12" spans="1:7">
      <c r="A12" s="6" t="s">
        <v>8</v>
      </c>
    </row>
    <row r="13" spans="1:7">
      <c r="A13" s="6" t="s">
        <v>9</v>
      </c>
    </row>
    <row r="14" spans="1:7">
      <c r="A14" s="6"/>
    </row>
    <row r="15" spans="1:7">
      <c r="A15" s="8" t="s">
        <v>10</v>
      </c>
    </row>
    <row r="16" spans="1:7">
      <c r="A16" s="6" t="s">
        <v>11</v>
      </c>
    </row>
    <row r="17" spans="1:1">
      <c r="A17" s="6" t="s">
        <v>12</v>
      </c>
    </row>
    <row r="18" spans="1:1">
      <c r="A18" s="6" t="s">
        <v>13</v>
      </c>
    </row>
    <row r="19" spans="1:1">
      <c r="A19" s="6" t="s">
        <v>14</v>
      </c>
    </row>
    <row r="20" spans="1:1">
      <c r="A20" s="6" t="s">
        <v>15</v>
      </c>
    </row>
    <row r="26" spans="1:1">
      <c r="A26" s="1"/>
    </row>
  </sheetData>
  <mergeCells count="1">
    <mergeCell ref="A1:G1"/>
  </mergeCells>
  <pageMargins left="0.75" right="0.75" top="1" bottom="1" header="0.5" footer="0.5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5"/>
  <sheetViews>
    <sheetView workbookViewId="0">
      <selection activeCell="D15" sqref="D15:E15"/>
    </sheetView>
  </sheetViews>
  <sheetFormatPr defaultRowHeight="15"/>
  <cols>
    <col min="1" max="1" width="29.85546875" customWidth="1"/>
    <col min="2" max="2" width="33.28515625" customWidth="1"/>
    <col min="3" max="3" width="20.5703125" customWidth="1"/>
    <col min="4" max="5" width="18" customWidth="1"/>
  </cols>
  <sheetData>
    <row r="1" spans="1:5" s="4" customFormat="1">
      <c r="A1" s="5" t="s">
        <v>16</v>
      </c>
      <c r="B1" s="5" t="s">
        <v>17</v>
      </c>
      <c r="C1" s="5" t="s">
        <v>18</v>
      </c>
      <c r="D1" s="5" t="s">
        <v>19</v>
      </c>
      <c r="E1" s="5" t="s">
        <v>20</v>
      </c>
    </row>
    <row r="2" spans="1:5">
      <c r="A2" s="6" t="s">
        <v>21</v>
      </c>
      <c r="B2" s="6" t="s">
        <v>22</v>
      </c>
      <c r="C2" s="6"/>
      <c r="D2" s="6"/>
      <c r="E2" s="6">
        <f>C2</f>
        <v>0</v>
      </c>
    </row>
    <row r="3" spans="1:5">
      <c r="A3" s="6" t="s">
        <v>23</v>
      </c>
      <c r="B3" s="6" t="s">
        <v>24</v>
      </c>
      <c r="C3" s="6"/>
      <c r="D3" s="6"/>
      <c r="E3" s="6">
        <f>C3*D3</f>
        <v>0</v>
      </c>
    </row>
    <row r="4" spans="1:5">
      <c r="A4" s="6" t="s">
        <v>23</v>
      </c>
      <c r="B4" s="6" t="s">
        <v>25</v>
      </c>
      <c r="C4" s="6"/>
      <c r="D4" s="6"/>
      <c r="E4" s="6">
        <f>C4*D4</f>
        <v>0</v>
      </c>
    </row>
    <row r="5" spans="1:5">
      <c r="A5" s="6" t="s">
        <v>23</v>
      </c>
      <c r="B5" s="6" t="s">
        <v>26</v>
      </c>
      <c r="C5" s="6"/>
      <c r="D5" s="6"/>
      <c r="E5" s="6">
        <f>C5*D5</f>
        <v>0</v>
      </c>
    </row>
    <row r="6" spans="1:5">
      <c r="A6" s="6" t="s">
        <v>27</v>
      </c>
      <c r="B6" s="6" t="s">
        <v>28</v>
      </c>
      <c r="C6" s="6"/>
      <c r="D6" s="6"/>
      <c r="E6" s="6">
        <f>C6*D6</f>
        <v>0</v>
      </c>
    </row>
    <row r="7" spans="1:5">
      <c r="A7" s="6" t="s">
        <v>27</v>
      </c>
      <c r="B7" s="6" t="s">
        <v>29</v>
      </c>
      <c r="C7" s="6"/>
      <c r="D7" s="6"/>
      <c r="E7" s="6">
        <f>C7*D7</f>
        <v>0</v>
      </c>
    </row>
    <row r="8" spans="1:5">
      <c r="A8" s="6" t="s">
        <v>30</v>
      </c>
      <c r="B8" s="6" t="s">
        <v>31</v>
      </c>
      <c r="C8" s="6"/>
      <c r="D8" s="6"/>
      <c r="E8" s="6">
        <f>C8*D8</f>
        <v>0</v>
      </c>
    </row>
    <row r="9" spans="1:5">
      <c r="A9" s="6" t="s">
        <v>30</v>
      </c>
      <c r="B9" s="6" t="s">
        <v>32</v>
      </c>
      <c r="C9" s="6"/>
      <c r="D9" s="6"/>
      <c r="E9" s="6">
        <f>C9*D9</f>
        <v>0</v>
      </c>
    </row>
    <row r="10" spans="1:5">
      <c r="A10" s="6" t="s">
        <v>33</v>
      </c>
      <c r="B10" s="6" t="s">
        <v>34</v>
      </c>
      <c r="C10" s="6"/>
      <c r="D10" s="6"/>
      <c r="E10" s="6">
        <f>C10*D10</f>
        <v>0</v>
      </c>
    </row>
    <row r="11" spans="1:5">
      <c r="A11" s="6" t="s">
        <v>33</v>
      </c>
      <c r="B11" s="6" t="s">
        <v>35</v>
      </c>
      <c r="C11" s="6"/>
      <c r="D11" s="6"/>
      <c r="E11" s="6">
        <f>C11*D11</f>
        <v>0</v>
      </c>
    </row>
    <row r="12" spans="1:5">
      <c r="A12" s="6" t="s">
        <v>36</v>
      </c>
      <c r="B12" s="6" t="s">
        <v>37</v>
      </c>
      <c r="C12" s="6"/>
      <c r="D12" s="6"/>
      <c r="E12" s="6">
        <f>C12*D12</f>
        <v>0</v>
      </c>
    </row>
    <row r="13" spans="1:5">
      <c r="A13" s="6" t="s">
        <v>36</v>
      </c>
      <c r="B13" s="6" t="s">
        <v>38</v>
      </c>
      <c r="C13" s="6"/>
      <c r="D13" s="6"/>
      <c r="E13" s="6">
        <f>C13*D13</f>
        <v>0</v>
      </c>
    </row>
    <row r="15" spans="1:5">
      <c r="D15" s="5" t="s">
        <v>39</v>
      </c>
      <c r="E15" s="5">
        <f>SUM(E2:E13)</f>
        <v>0</v>
      </c>
    </row>
    <row r="25" spans="1:1">
      <c r="A25" s="1" t="s">
        <v>40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25"/>
  <sheetViews>
    <sheetView workbookViewId="0">
      <selection activeCell="B9" sqref="B9"/>
    </sheetView>
  </sheetViews>
  <sheetFormatPr defaultRowHeight="15"/>
  <cols>
    <col min="1" max="1" width="28.85546875" customWidth="1"/>
    <col min="2" max="2" width="27.5703125" customWidth="1"/>
  </cols>
  <sheetData>
    <row r="1" spans="1:2">
      <c r="A1" s="3" t="s">
        <v>41</v>
      </c>
      <c r="B1" s="3" t="s">
        <v>42</v>
      </c>
    </row>
    <row r="2" spans="1:2">
      <c r="A2" t="s">
        <v>43</v>
      </c>
      <c r="B2">
        <v>8000</v>
      </c>
    </row>
    <row r="3" spans="1:2">
      <c r="A3" t="s">
        <v>44</v>
      </c>
      <c r="B3">
        <v>9000</v>
      </c>
    </row>
    <row r="4" spans="1:2">
      <c r="A4" t="s">
        <v>45</v>
      </c>
      <c r="B4">
        <v>7000</v>
      </c>
    </row>
    <row r="5" spans="1:2">
      <c r="A5" t="s">
        <v>46</v>
      </c>
      <c r="B5">
        <v>4000</v>
      </c>
    </row>
    <row r="6" spans="1:2">
      <c r="A6" t="s">
        <v>47</v>
      </c>
      <c r="B6">
        <v>6000</v>
      </c>
    </row>
    <row r="25" spans="1:1">
      <c r="A25" s="1" t="s">
        <v>40</v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25"/>
  <sheetViews>
    <sheetView workbookViewId="0">
      <selection sqref="A1:E1"/>
    </sheetView>
  </sheetViews>
  <sheetFormatPr defaultRowHeight="15"/>
  <cols>
    <col min="1" max="1" width="34.85546875" customWidth="1"/>
    <col min="2" max="2" width="20.28515625" customWidth="1"/>
    <col min="3" max="3" width="26.7109375" customWidth="1"/>
    <col min="4" max="4" width="20.140625" customWidth="1"/>
    <col min="5" max="5" width="21.42578125" customWidth="1"/>
  </cols>
  <sheetData>
    <row r="1" spans="1:5">
      <c r="A1" s="3" t="s">
        <v>41</v>
      </c>
      <c r="B1" s="3" t="s">
        <v>48</v>
      </c>
      <c r="C1" s="3" t="s">
        <v>49</v>
      </c>
      <c r="D1" s="3" t="s">
        <v>50</v>
      </c>
      <c r="E1" s="3" t="s">
        <v>51</v>
      </c>
    </row>
    <row r="2" spans="1:5">
      <c r="A2" t="s">
        <v>43</v>
      </c>
      <c r="B2">
        <f>Calculator!E15</f>
        <v>0</v>
      </c>
      <c r="C2" t="e">
        <f ca="1">US [1]Benchmarks!B2</f>
        <v>#NAME?</v>
      </c>
      <c r="D2" t="e">
        <f ca="1">B2-C2</f>
        <v>#NAME?</v>
      </c>
      <c r="E2" t="e">
        <f ca="1">IF(C2&lt;&gt;0,D2/C2,0)</f>
        <v>#NAME?</v>
      </c>
    </row>
    <row r="3" spans="1:5">
      <c r="A3" t="s">
        <v>44</v>
      </c>
      <c r="B3">
        <f>Calculator!E15</f>
        <v>0</v>
      </c>
      <c r="C3" t="e">
        <f ca="1">US [1]Benchmarks!B3</f>
        <v>#NAME?</v>
      </c>
      <c r="D3" t="e">
        <f ca="1">B3-C3</f>
        <v>#NAME?</v>
      </c>
      <c r="E3" t="e">
        <f ca="1">IF(C3&lt;&gt;0,D3/C3,0)</f>
        <v>#NAME?</v>
      </c>
    </row>
    <row r="4" spans="1:5">
      <c r="A4" t="s">
        <v>45</v>
      </c>
      <c r="B4">
        <f>Calculator!E15</f>
        <v>0</v>
      </c>
      <c r="C4" t="e">
        <f ca="1">US [1]Benchmarks!B4</f>
        <v>#NAME?</v>
      </c>
      <c r="D4" t="e">
        <f ca="1">B4-C4</f>
        <v>#NAME?</v>
      </c>
      <c r="E4" t="e">
        <f ca="1">IF(C4&lt;&gt;0,D4/C4,0)</f>
        <v>#NAME?</v>
      </c>
    </row>
    <row r="5" spans="1:5">
      <c r="A5" t="s">
        <v>46</v>
      </c>
      <c r="B5">
        <f>Calculator!E15</f>
        <v>0</v>
      </c>
      <c r="C5" t="e">
        <f ca="1">US [1]Benchmarks!B5</f>
        <v>#NAME?</v>
      </c>
      <c r="D5" t="e">
        <f ca="1">B5-C5</f>
        <v>#NAME?</v>
      </c>
      <c r="E5" t="e">
        <f ca="1">IF(C5&lt;&gt;0,D5/C5,0)</f>
        <v>#NAME?</v>
      </c>
    </row>
    <row r="6" spans="1:5">
      <c r="A6" t="s">
        <v>47</v>
      </c>
      <c r="B6">
        <f>Calculator!E15</f>
        <v>0</v>
      </c>
      <c r="C6" t="e">
        <f ca="1">US [1]Benchmarks!B6</f>
        <v>#NAME?</v>
      </c>
      <c r="D6" t="e">
        <f ca="1">B6-C6</f>
        <v>#NAME?</v>
      </c>
      <c r="E6" t="e">
        <f ca="1">IF(C6&lt;&gt;0,D6/C6,0)</f>
        <v>#NAME?</v>
      </c>
    </row>
    <row r="25" spans="1:1">
      <c r="A25" s="1" t="s">
        <v>40</v>
      </c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25"/>
  <sheetViews>
    <sheetView workbookViewId="0">
      <selection activeCell="D15" sqref="D15"/>
    </sheetView>
  </sheetViews>
  <sheetFormatPr defaultRowHeight="15"/>
  <cols>
    <col min="1" max="1" width="36.7109375" customWidth="1"/>
    <col min="2" max="2" width="23" customWidth="1"/>
  </cols>
  <sheetData>
    <row r="1" spans="1:2" ht="18.75">
      <c r="A1" s="2" t="s">
        <v>52</v>
      </c>
    </row>
    <row r="2" spans="1:2">
      <c r="A2" t="s">
        <v>53</v>
      </c>
      <c r="B2" t="s">
        <v>54</v>
      </c>
    </row>
    <row r="3" spans="1:2">
      <c r="A3" t="s">
        <v>39</v>
      </c>
      <c r="B3">
        <f>Calculator!E15</f>
        <v>0</v>
      </c>
    </row>
    <row r="4" spans="1:2">
      <c r="A4" t="s">
        <v>55</v>
      </c>
    </row>
    <row r="5" spans="1:2">
      <c r="A5" t="s">
        <v>56</v>
      </c>
    </row>
    <row r="6" spans="1:2">
      <c r="A6" t="s">
        <v>57</v>
      </c>
      <c r="B6">
        <f>B3*(12-B4)/12</f>
        <v>0</v>
      </c>
    </row>
    <row r="7" spans="1:2">
      <c r="A7" t="s">
        <v>58</v>
      </c>
      <c r="B7" t="e">
        <f>B5-B2</f>
        <v>#VALUE!</v>
      </c>
    </row>
    <row r="25" spans="1:1">
      <c r="A25" s="1" t="s">
        <v>40</v>
      </c>
    </row>
  </sheetData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25"/>
  <sheetViews>
    <sheetView tabSelected="1" workbookViewId="0">
      <selection activeCell="A3" sqref="A3:B3"/>
    </sheetView>
  </sheetViews>
  <sheetFormatPr defaultRowHeight="15"/>
  <cols>
    <col min="1" max="1" width="33.42578125" customWidth="1"/>
  </cols>
  <sheetData>
    <row r="1" spans="1:8" ht="18.75">
      <c r="A1" s="2" t="s">
        <v>59</v>
      </c>
    </row>
    <row r="3" spans="1:8">
      <c r="A3" s="9" t="s">
        <v>39</v>
      </c>
      <c r="B3" s="9">
        <f>Calculator!E15</f>
        <v>0</v>
      </c>
    </row>
    <row r="8" spans="1:8">
      <c r="H8" s="4"/>
    </row>
    <row r="25" spans="1:1">
      <c r="A25" s="1"/>
    </row>
  </sheetData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cp:keywords/>
  <dc:description/>
  <cp:lastModifiedBy/>
  <cp:revision/>
  <dcterms:created xsi:type="dcterms:W3CDTF">2026-03-23T16:00:19Z</dcterms:created>
  <dcterms:modified xsi:type="dcterms:W3CDTF">2026-04-07T11:43:04Z</dcterms:modified>
  <cp:category/>
  <cp:contentStatus/>
</cp:coreProperties>
</file>